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toride.gesuido\FS\経営課\２．経営係\７，調査物\１．県市町村課調査\R5\⑳R4決算：経営比較分析\②組合→県\"/>
    </mc:Choice>
  </mc:AlternateContent>
  <xr:revisionPtr revIDLastSave="0" documentId="13_ncr:1_{B37824DA-7613-47AE-849B-D29667E25976}" xr6:coauthVersionLast="47" xr6:coauthVersionMax="47" xr10:uidLastSave="{00000000-0000-0000-0000-000000000000}"/>
  <workbookProtection workbookAlgorithmName="SHA-512" workbookHashValue="NmciQUJ4/fnmppWAUlQ4GHHFAZrXU2T4fzARYVCQ7jO7Org4Jg2qbdmGPzHhEOkIlEQXvp8up4Nf9lUCfJlFaA==" workbookSaltValue="VLUeC44ibzy/dF6bEA8LGQ=="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L8" i="4"/>
  <c r="AD8" i="4"/>
  <c r="W8" i="4"/>
  <c r="P8" i="4"/>
  <c r="B8" i="4"/>
  <c r="B6" i="4"/>
</calcChain>
</file>

<file path=xl/sharedStrings.xml><?xml version="1.0" encoding="utf-8"?>
<sst xmlns="http://schemas.openxmlformats.org/spreadsheetml/2006/main" count="240" uniqueCount="117">
  <si>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</si>
  <si>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</si>
  <si>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</si>
  <si>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</si>
  <si>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</si>
  <si>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</si>
  <si>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</si>
  <si>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</si>
  <si>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</si>
  <si>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</si>
  <si>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</si>
  <si>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</si>
  <si>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</si>
  <si>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</si>
  <si>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</si>
  <si>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</si>
  <si>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</si>
  <si>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</si>
  <si>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</si>
  <si>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</si>
  <si>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</si>
  <si>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</si>
  <si>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</si>
  <si>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</si>
  <si>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</si>
  <si>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</si>
  <si>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</si>
  <si>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</si>
  <si>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</si>
  <si>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</si>
  <si>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</si>
  <si>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</si>
  <si>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</si>
  <si>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</si>
  <si>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</si>
  <si>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</si>
  <si>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</si>
  <si>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</si>
  <si>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</si>
  <si>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</si>
  <si>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</si>
  <si>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</si>
  <si>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</si>
  <si>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</si>
  <si>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</si>
  <si>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</si>
  <si>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</si>
  <si>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</si>
  <si>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</si>
  <si>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</si>
  <si>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</si>
  <si>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</si>
  <si>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</si>
  <si>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</si>
  <si>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</si>
  <si>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</si>
  <si>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</si>
  <si>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</si>
  <si>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</si>
  <si>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</si>
  <si>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</si>
  <si>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</si>
  <si>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</si>
  <si>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</si>
  <si>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</si>
  <si>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</si>
  <si>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</si>
  <si>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</si>
  <si>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</si>
  <si>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</si>
  <si>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</si>
  <si>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</si>
  <si>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</si>
  <si>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</si>
  <si>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</si>
  <si>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</si>
  <si>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</si>
  <si>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</si>
  <si>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</si>
  <si>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</si>
  <si>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</si>
  <si>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</si>
  <si>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</si>
  <si>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</si>
  <si>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</si>
  <si>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</si>
  <si>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</si>
  <si>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</si>
  <si>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</si>
  <si>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</si>
  <si>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</si>
  <si>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</si>
  <si>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</si>
  <si>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</si>
  <si>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</si>
  <si>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</si>
  <si>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取手地方広域下水道組合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</si>
  <si>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</si>
  <si>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</si>
  <si>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</si>
  <si>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</si>
  <si>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</si>
  <si>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</si>
  <si>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</si>
  <si>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</si>
  <si>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</si>
  <si>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</si>
  <si>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</si>
  <si>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</si>
  <si>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</si>
  <si>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</si>
  <si>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</si>
  <si>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</si>
  <si>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</si>
  <si>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は、100％を超えており、類似団体と比較しても同水準であるが、基準外繰入金が多額であることによる。Ｒ６.４月より使用料単価が改定となるため、Ｒ６決算から指標が改善することが予想される。</t>
    </r>
    <r>
      <rPr>
        <sz val="11"/>
        <color rgb="FFFF0000"/>
        <rFont val="ＭＳ ゴシック"/>
        <family val="3"/>
        <charset val="128"/>
      </rPr>
      <t xml:space="preserve">
</t>
    </r>
    <r>
      <rPr>
        <sz val="11"/>
        <rFont val="ＭＳ ゴシック"/>
        <family val="3"/>
        <charset val="128"/>
      </rPr>
      <t>③流動比率は、減少傾向にあり100％を下回っている。これは、特定環境保全公共下水道に係る新規整備が縮小傾向にあり、維持管理のみが続いていくことによるためである。</t>
    </r>
    <r>
      <rPr>
        <sz val="11"/>
        <color rgb="FFFF0000"/>
        <rFont val="ＭＳ ゴシック"/>
        <family val="3"/>
        <charset val="128"/>
      </rPr>
      <t xml:space="preserve">
</t>
    </r>
    <r>
      <rPr>
        <sz val="11"/>
        <rFont val="ＭＳ ゴシック"/>
        <family val="3"/>
        <charset val="128"/>
      </rPr>
      <t>④企業債残高対事業規模比率は、類似団体と比較すると高い水準である。そのため、事業規模に見合った適切な投資が求められる。
⑤経費回収率は、前年度と同等で、依然100％を下回っている状態である。Ｒ６.４月より使用料単価が改定となるため、今後収納は進捗を確認しつつ、維持管理費の削減の検討も必要である。
⑥汚水処理原価は、類似団体と比較すると低い水準である。２処理区（公共、特環）１処理場であるため、処理場の維持管理費をすべて公共下水道事業分としているからである。</t>
    </r>
    <r>
      <rPr>
        <sz val="11"/>
        <color rgb="FFFF0000"/>
        <rFont val="ＭＳ ゴシック"/>
        <family val="3"/>
        <charset val="128"/>
      </rPr>
      <t xml:space="preserve">
</t>
    </r>
    <r>
      <rPr>
        <sz val="11"/>
        <rFont val="ＭＳ ゴシック"/>
        <family val="3"/>
        <charset val="128"/>
      </rPr>
      <t xml:space="preserve">⑧水洗化率は、前年度より減少しており、類似団体と比較しても低い水準である。今後もより一層の普及促進活動を進め、更なる水洗化率の向上が求められるが、事業自体が縮小傾向にあるため今後検討が必要になるところである。
</t>
    </r>
    <r>
      <rPr>
        <sz val="11"/>
        <color rgb="FFFF0000"/>
        <rFont val="ＭＳ ゴシック"/>
        <family val="3"/>
        <charset val="128"/>
      </rPr>
      <t xml:space="preserve">
</t>
    </r>
    <rPh sb="107" eb="111">
      <t>ゲンショウケイコウ</t>
    </rPh>
    <rPh sb="130" eb="132">
      <t>トクテイ</t>
    </rPh>
    <rPh sb="132" eb="134">
      <t>カンキョウ</t>
    </rPh>
    <rPh sb="134" eb="136">
      <t>ホゼン</t>
    </rPh>
    <rPh sb="136" eb="141">
      <t>コウキョウゲスイドウ</t>
    </rPh>
    <rPh sb="142" eb="143">
      <t>カカ</t>
    </rPh>
    <rPh sb="144" eb="146">
      <t>シンキ</t>
    </rPh>
    <rPh sb="146" eb="148">
      <t>セイビ</t>
    </rPh>
    <rPh sb="149" eb="151">
      <t>シュクショウ</t>
    </rPh>
    <rPh sb="151" eb="153">
      <t>ケイコウ</t>
    </rPh>
    <rPh sb="157" eb="161">
      <t>イジカンリ</t>
    </rPh>
    <rPh sb="164" eb="165">
      <t>ツヅ</t>
    </rPh>
    <rPh sb="253" eb="255">
      <t>ドウトウ</t>
    </rPh>
    <rPh sb="257" eb="259">
      <t>イゼン</t>
    </rPh>
    <rPh sb="418" eb="421">
      <t>ゼンネンド</t>
    </rPh>
    <rPh sb="423" eb="425">
      <t>ゲンショウ</t>
    </rPh>
    <rPh sb="484" eb="486">
      <t>ジギョウ</t>
    </rPh>
    <rPh sb="486" eb="488">
      <t>ジタイ</t>
    </rPh>
    <rPh sb="489" eb="491">
      <t>シュクショウ</t>
    </rPh>
    <rPh sb="491" eb="493">
      <t>ケイコウ</t>
    </rPh>
    <rPh sb="498" eb="500">
      <t>コンゴ</t>
    </rPh>
    <rPh sb="500" eb="502">
      <t>ケントウ</t>
    </rPh>
    <rPh sb="503" eb="505">
      <t>ヒツヨウ</t>
    </rPh>
    <phoneticPr fontId="4"/>
  </si>
  <si>
    <t xml:space="preserve">①有形固定資産減価償却率は、類似団体よりは下回っているが、地方公営企業法適用から６年経過し、年々増加している状態である。経年により減価償却累計額は増加していくため、今後も上昇していくことが見込まれるため、下水道施設の整備・新設から維持管理・改築への事業形態を検討していく必要がある。
②③管渠老朽化率及び管渠改善率は、低い水準である。しかし、下水道施設の老朽化に伴い、今後、増加が見込まれる。
</t>
    <phoneticPr fontId="4"/>
  </si>
  <si>
    <t>経費回収率が100％を下回っているため、R6.4月より使用料単価が改定となるが、改定中に予測できない程の物価高騰が生じているため、維持管理費の削減の検討も必要である。また、下水道施設の老朽化に伴い、施設の更新費用の増加が見込まれるため、効率的に経営を行い、持続可能な下水道運営に努める必要がある。</t>
    <rPh sb="40" eb="43">
      <t>カイテイチュウ</t>
    </rPh>
    <rPh sb="44" eb="46">
      <t>ヨソク</t>
    </rPh>
    <rPh sb="50" eb="51">
      <t>ホド</t>
    </rPh>
    <rPh sb="52" eb="54">
      <t>ブッカ</t>
    </rPh>
    <rPh sb="54" eb="56">
      <t>コウトウ</t>
    </rPh>
    <rPh sb="57" eb="58">
      <t>ショウ</t>
    </rPh>
    <rPh sb="128" eb="132">
      <t>ジゾクカノウ</t>
    </rPh>
    <rPh sb="133" eb="136">
      <t>ゲスイドウ</t>
    </rPh>
    <rPh sb="136" eb="138">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</si>
</sst>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5-4A17-BF80-DCD5DFE851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A55-4A17-BF80-DCD5DFE851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A-4DC9-A81B-4A4E3CD120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A3A-4DC9-A81B-4A4E3CD120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76.34</c:v>
                </c:pt>
                <c:pt idx="1">
                  <c:v>77.73</c:v>
                </c:pt>
                <c:pt idx="2">
                  <c:v>77.989999999999995</c:v>
                </c:pt>
                <c:pt idx="3">
                  <c:v>79.62</c:v>
                </c:pt>
                <c:pt idx="4">
                  <c:v>77.87</c:v>
                </c:pt>
              </c:numCache>
            </c:numRef>
          </c:val>
          <c:extLst>
            <c:ext xmlns:c16="http://schemas.microsoft.com/office/drawing/2014/chart" uri="{C3380CC4-5D6E-409C-BE32-E72D297353CC}">
              <c16:uniqueId val="{00000000-0D12-4BE4-AB72-0439FF01BD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D12-4BE4-AB72-0439FF01BD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100.33</c:v>
                </c:pt>
                <c:pt idx="1">
                  <c:v>100</c:v>
                </c:pt>
                <c:pt idx="2">
                  <c:v>100</c:v>
                </c:pt>
                <c:pt idx="3">
                  <c:v>100.01</c:v>
                </c:pt>
                <c:pt idx="4">
                  <c:v>100</c:v>
                </c:pt>
              </c:numCache>
            </c:numRef>
          </c:val>
          <c:extLst>
            <c:ext xmlns:c16="http://schemas.microsoft.com/office/drawing/2014/chart" uri="{C3380CC4-5D6E-409C-BE32-E72D297353CC}">
              <c16:uniqueId val="{00000000-0AFE-475C-A9BD-076361243C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0AFE-475C-A9BD-076361243C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4.28</c:v>
                </c:pt>
                <c:pt idx="1">
                  <c:v>5.88</c:v>
                </c:pt>
                <c:pt idx="2">
                  <c:v>7.58</c:v>
                </c:pt>
                <c:pt idx="3">
                  <c:v>8.98</c:v>
                </c:pt>
                <c:pt idx="4">
                  <c:v>10.66</c:v>
                </c:pt>
              </c:numCache>
            </c:numRef>
          </c:val>
          <c:extLst>
            <c:ext xmlns:c16="http://schemas.microsoft.com/office/drawing/2014/chart" uri="{C3380CC4-5D6E-409C-BE32-E72D297353CC}">
              <c16:uniqueId val="{00000000-74AB-4E8C-8E66-78EE4DB1DF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74AB-4E8C-8E66-78EE4DB1DF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E-47F7-8375-5BDE2F61CE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A1EE-47F7-8375-5BDE2F61CE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1B-47B8-91A4-BA3A4DD6D3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31B-47B8-91A4-BA3A4DD6D3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107.82</c:v>
                </c:pt>
                <c:pt idx="1">
                  <c:v>84.97</c:v>
                </c:pt>
                <c:pt idx="2">
                  <c:v>67.989999999999995</c:v>
                </c:pt>
                <c:pt idx="3">
                  <c:v>49.19</c:v>
                </c:pt>
                <c:pt idx="4">
                  <c:v>29.45</c:v>
                </c:pt>
              </c:numCache>
            </c:numRef>
          </c:val>
          <c:extLst>
            <c:ext xmlns:c16="http://schemas.microsoft.com/office/drawing/2014/chart" uri="{C3380CC4-5D6E-409C-BE32-E72D297353CC}">
              <c16:uniqueId val="{00000000-EEFB-44CB-9548-B3B9E1544F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EEFB-44CB-9548-B3B9E1544F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1895.63</c:v>
                </c:pt>
                <c:pt idx="1">
                  <c:v>1704.26</c:v>
                </c:pt>
                <c:pt idx="2">
                  <c:v>1693.88</c:v>
                </c:pt>
                <c:pt idx="3">
                  <c:v>1593.43</c:v>
                </c:pt>
                <c:pt idx="4">
                  <c:v>1833.85</c:v>
                </c:pt>
              </c:numCache>
            </c:numRef>
          </c:val>
          <c:extLst>
            <c:ext xmlns:c16="http://schemas.microsoft.com/office/drawing/2014/chart" uri="{C3380CC4-5D6E-409C-BE32-E72D297353CC}">
              <c16:uniqueId val="{00000000-C1DC-47FA-A6B1-DBAF1EBD72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C1DC-47FA-A6B1-DBAF1EBD72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75.25</c:v>
                </c:pt>
                <c:pt idx="1">
                  <c:v>84.16</c:v>
                </c:pt>
                <c:pt idx="2">
                  <c:v>83.57</c:v>
                </c:pt>
                <c:pt idx="3">
                  <c:v>83.54</c:v>
                </c:pt>
                <c:pt idx="4">
                  <c:v>83.92</c:v>
                </c:pt>
              </c:numCache>
            </c:numRef>
          </c:val>
          <c:extLst>
            <c:ext xmlns:c16="http://schemas.microsoft.com/office/drawing/2014/chart" uri="{C3380CC4-5D6E-409C-BE32-E72D297353CC}">
              <c16:uniqueId val="{00000000-6B27-45E2-91E9-7044BC329E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B27-45E2-91E9-7044BC329E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168.35</c:v>
                </c:pt>
                <c:pt idx="1">
                  <c:v>150</c:v>
                </c:pt>
                <c:pt idx="2">
                  <c:v>150</c:v>
                </c:pt>
                <c:pt idx="3">
                  <c:v>150</c:v>
                </c:pt>
                <c:pt idx="4">
                  <c:v>150</c:v>
                </c:pt>
              </c:numCache>
            </c:numRef>
          </c:val>
          <c:extLst>
            <c:ext xmlns:c16="http://schemas.microsoft.com/office/drawing/2014/chart" uri="{C3380CC4-5D6E-409C-BE32-E72D297353CC}">
              <c16:uniqueId val="{00000000-D036-4B89-A070-E3E66F39A2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036-4B89-A070-E3E66F39A2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取手地方広域下水道組合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t="str">
        <f>データ!S6</f>
        <v>-</v>
      </c>
      <c r="AM8" s="45"/>
      <c r="AN8" s="45"/>
      <c r="AO8" s="45"/>
      <c r="AP8" s="45"/>
      <c r="AQ8" s="45"/>
      <c r="AR8" s="45"/>
      <c r="AS8" s="45"/>
      <c r="AT8" s="46" t="str">
        <f>データ!T6</f>
        <v>-</v>
      </c>
      <c r="AU8" s="46"/>
      <c r="AV8" s="46"/>
      <c r="AW8" s="46"/>
      <c r="AX8" s="46"/>
      <c r="AY8" s="46"/>
      <c r="AZ8" s="46"/>
      <c r="BA8" s="46"/>
      <c r="BB8" s="46" t="str">
        <f>データ!U6</f>
        <v>-</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46.06</v>
      </c>
      <c r="J10" s="46"/>
      <c r="K10" s="46"/>
      <c r="L10" s="46"/>
      <c r="M10" s="46"/>
      <c r="N10" s="46"/>
      <c r="O10" s="46"/>
      <c r="P10" s="46">
        <f>データ!P6</f>
        <v>3.23</v>
      </c>
      <c r="Q10" s="46"/>
      <c r="R10" s="46"/>
      <c r="S10" s="46"/>
      <c r="T10" s="46"/>
      <c r="U10" s="46"/>
      <c r="V10" s="46"/>
      <c r="W10" s="46" t="str">
        <f>データ!Q6</f>
        <v>-</v>
      </c>
      <c r="X10" s="46"/>
      <c r="Y10" s="46"/>
      <c r="Z10" s="46"/>
      <c r="AA10" s="46"/>
      <c r="AB10" s="46"/>
      <c r="AC10" s="46"/>
      <c r="AD10" s="45">
        <f>データ!R6</f>
        <v>2530</v>
      </c>
      <c r="AE10" s="45"/>
      <c r="AF10" s="45"/>
      <c r="AG10" s="45"/>
      <c r="AH10" s="45"/>
      <c r="AI10" s="45"/>
      <c r="AJ10" s="45"/>
      <c r="AK10" s="2"/>
      <c r="AL10" s="45">
        <f>データ!V6</f>
        <v>5138</v>
      </c>
      <c r="AM10" s="45"/>
      <c r="AN10" s="45"/>
      <c r="AO10" s="45"/>
      <c r="AP10" s="45"/>
      <c r="AQ10" s="45"/>
      <c r="AR10" s="45"/>
      <c r="AS10" s="45"/>
      <c r="AT10" s="46">
        <f>データ!W6</f>
        <v>1.79</v>
      </c>
      <c r="AU10" s="46"/>
      <c r="AV10" s="46"/>
      <c r="AW10" s="46"/>
      <c r="AX10" s="46"/>
      <c r="AY10" s="46"/>
      <c r="AZ10" s="46"/>
      <c r="BA10" s="46"/>
      <c r="BB10" s="46">
        <f>データ!X6</f>
        <v>2870.39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116</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j4Eey+KbzqNme9UwfgoEHX/VOByOGRl0pGKQY+uRtUGn60Fp8Fz6bi0qODKejrUOGvF9goL36YUutzWeq2ow==" saltValue="d9YmWYnNUF3U3fbjj2Lu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89192</v>
      </c>
      <c r="D6" s="19">
        <f t="shared" si="3"/>
        <v>46</v>
      </c>
      <c r="E6" s="19">
        <f t="shared" si="3"/>
        <v>17</v>
      </c>
      <c r="F6" s="19">
        <f t="shared" si="3"/>
        <v>4</v>
      </c>
      <c r="G6" s="19">
        <f t="shared" si="3"/>
        <v>0</v>
      </c>
      <c r="H6" s="19" t="str">
        <f t="shared" si="3"/>
        <v>茨城県　取手地方広域下水道組合</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46.06</v>
      </c>
      <c r="P6" s="20">
        <f t="shared" si="3"/>
        <v>3.23</v>
      </c>
      <c r="Q6" s="20" t="str">
        <f t="shared" si="3"/>
        <v>-</v>
      </c>
      <c r="R6" s="20">
        <f t="shared" si="3"/>
        <v>2530</v>
      </c>
      <c r="S6" s="20" t="str">
        <f t="shared" si="3"/>
        <v>-</v>
      </c>
      <c r="T6" s="20" t="str">
        <f t="shared" si="3"/>
        <v>-</v>
      </c>
      <c r="U6" s="20" t="str">
        <f t="shared" si="3"/>
        <v>-</v>
      </c>
      <c r="V6" s="20">
        <f t="shared" si="3"/>
        <v>5138</v>
      </c>
      <c r="W6" s="20">
        <f t="shared" si="3"/>
        <v>1.79</v>
      </c>
      <c r="X6" s="20">
        <f t="shared" si="3"/>
        <v>2870.39</v>
      </c>
      <c r="Y6" s="21">
        <f>IF(Y7="",NA(),Y7)</f>
        <v>100.33</v>
      </c>
      <c r="Z6" s="21">
        <f t="shared" ref="Z6:AH6" si="4">IF(Z7="",NA(),Z7)</f>
        <v>100</v>
      </c>
      <c r="AA6" s="21">
        <f t="shared" si="4"/>
        <v>100</v>
      </c>
      <c r="AB6" s="21">
        <f t="shared" si="4"/>
        <v>100.01</v>
      </c>
      <c r="AC6" s="21">
        <f t="shared" si="4"/>
        <v>100</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107.82</v>
      </c>
      <c r="AV6" s="21">
        <f t="shared" ref="AV6:BD6" si="6">IF(AV7="",NA(),AV7)</f>
        <v>84.97</v>
      </c>
      <c r="AW6" s="21">
        <f t="shared" si="6"/>
        <v>67.989999999999995</v>
      </c>
      <c r="AX6" s="21">
        <f t="shared" si="6"/>
        <v>49.19</v>
      </c>
      <c r="AY6" s="21">
        <f t="shared" si="6"/>
        <v>29.45</v>
      </c>
      <c r="AZ6" s="21">
        <f t="shared" si="6"/>
        <v>49.18</v>
      </c>
      <c r="BA6" s="21">
        <f t="shared" si="6"/>
        <v>47.72</v>
      </c>
      <c r="BB6" s="21">
        <f t="shared" si="6"/>
        <v>44.24</v>
      </c>
      <c r="BC6" s="21">
        <f t="shared" si="6"/>
        <v>43.07</v>
      </c>
      <c r="BD6" s="21">
        <f t="shared" si="6"/>
        <v>45.42</v>
      </c>
      <c r="BE6" s="20" t="str">
        <f>IF(BE7="","",IF(BE7="-","【-】","【"&amp;SUBSTITUTE(TEXT(BE7,"#,##0.00"),"-","△")&amp;"】"))</f>
        <v>【44.25】</v>
      </c>
      <c r="BF6" s="21">
        <f>IF(BF7="",NA(),BF7)</f>
        <v>1895.63</v>
      </c>
      <c r="BG6" s="21">
        <f t="shared" ref="BG6:BO6" si="7">IF(BG7="",NA(),BG7)</f>
        <v>1704.26</v>
      </c>
      <c r="BH6" s="21">
        <f t="shared" si="7"/>
        <v>1693.88</v>
      </c>
      <c r="BI6" s="21">
        <f t="shared" si="7"/>
        <v>1593.43</v>
      </c>
      <c r="BJ6" s="21">
        <f t="shared" si="7"/>
        <v>1833.85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75.25</v>
      </c>
      <c r="BR6" s="21">
        <f t="shared" ref="BR6:BZ6" si="8">IF(BR7="",NA(),BR7)</f>
        <v>84.16</v>
      </c>
      <c r="BS6" s="21">
        <f t="shared" si="8"/>
        <v>83.57</v>
      </c>
      <c r="BT6" s="21">
        <f t="shared" si="8"/>
        <v>83.54</v>
      </c>
      <c r="BU6" s="21">
        <f t="shared" si="8"/>
        <v>83.92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168.35</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76.34</v>
      </c>
      <c r="CY6" s="21">
        <f t="shared" ref="CY6:DG6" si="11">IF(CY7="",NA(),CY7)</f>
        <v>77.73</v>
      </c>
      <c r="CZ6" s="21">
        <f t="shared" si="11"/>
        <v>77.989999999999995</v>
      </c>
      <c r="DA6" s="21">
        <f t="shared" si="11"/>
        <v>79.62</v>
      </c>
      <c r="DB6" s="21">
        <f t="shared" si="11"/>
        <v>77.87</v>
      </c>
      <c r="DC6" s="21">
        <f t="shared" si="11"/>
        <v>83.32</v>
      </c>
      <c r="DD6" s="21">
        <f t="shared" si="11"/>
        <v>83.75</v>
      </c>
      <c r="DE6" s="21">
        <f t="shared" si="11"/>
        <v>84.19</v>
      </c>
      <c r="DF6" s="21">
        <f t="shared" si="11"/>
        <v>84.34</v>
      </c>
      <c r="DG6" s="21">
        <f t="shared" si="11"/>
        <v>84.34</v>
      </c>
      <c r="DH6" s="20" t="str">
        <f>IF(DH7="","",IF(DH7="-","【-】","【"&amp;SUBSTITUTE(TEXT(DH7,"#,##0.00"),"-","△")&amp;"】"))</f>
        <v>【85.67】</v>
      </c>
      <c r="DI6" s="21">
        <f>IF(DI7="",NA(),DI7)</f>
        <v>4.28</v>
      </c>
      <c r="DJ6" s="21">
        <f t="shared" ref="DJ6:DR6" si="12">IF(DJ7="",NA(),DJ7)</f>
        <v>5.88</v>
      </c>
      <c r="DK6" s="21">
        <f t="shared" si="12"/>
        <v>7.58</v>
      </c>
      <c r="DL6" s="21">
        <f t="shared" si="12"/>
        <v>8.98</v>
      </c>
      <c r="DM6" s="21">
        <f t="shared" si="12"/>
        <v>10.66</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89192</v>
      </c>
      <c r="D7" s="23">
        <v>46</v>
      </c>
      <c r="E7" s="23">
        <v>17</v>
      </c>
      <c r="F7" s="23">
        <v>4</v>
      </c>
      <c r="G7" s="23">
        <v>0</v>
      </c>
      <c r="H7" s="23" t="s">
        <v>96</v>
      </c>
      <c r="I7" s="23" t="s">
        <v>97</v>
      </c>
      <c r="J7" s="23" t="s">
        <v>98</v>
      </c>
      <c r="K7" s="23" t="s">
        <v>99</v>
      </c>
      <c r="L7" s="23" t="s">
        <v>100</v>
      </c>
      <c r="M7" s="23" t="s">
        <v>101</v>
      </c>
      <c r="N7" s="24" t="s">
        <v>102</v>
      </c>
      <c r="O7" s="24">
        <v>46.06</v>
      </c>
      <c r="P7" s="24">
        <v>3.23</v>
      </c>
      <c r="Q7" s="24" t="s">
        <v>102</v>
      </c>
      <c r="R7" s="24">
        <v>2530</v>
      </c>
      <c r="S7" s="24" t="s">
        <v>102</v>
      </c>
      <c r="T7" s="24" t="s">
        <v>102</v>
      </c>
      <c r="U7" s="24" t="s">
        <v>102</v>
      </c>
      <c r="V7" s="24">
        <v>5138</v>
      </c>
      <c r="W7" s="24">
        <v>1.79</v>
      </c>
      <c r="X7" s="24">
        <v>2870.39</v>
      </c>
      <c r="Y7" s="24">
        <v>100.33</v>
      </c>
      <c r="Z7" s="24">
        <v>100</v>
      </c>
      <c r="AA7" s="24">
        <v>100</v>
      </c>
      <c r="AB7" s="24">
        <v>100.01</v>
      </c>
      <c r="AC7" s="24">
        <v>100</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107.82</v>
      </c>
      <c r="AV7" s="24">
        <v>84.97</v>
      </c>
      <c r="AW7" s="24">
        <v>67.989999999999995</v>
      </c>
      <c r="AX7" s="24">
        <v>49.19</v>
      </c>
      <c r="AY7" s="24">
        <v>29.45</v>
      </c>
      <c r="AZ7" s="24">
        <v>49.18</v>
      </c>
      <c r="BA7" s="24">
        <v>47.72</v>
      </c>
      <c r="BB7" s="24">
        <v>44.24</v>
      </c>
      <c r="BC7" s="24">
        <v>43.07</v>
      </c>
      <c r="BD7" s="24">
        <v>45.42</v>
      </c>
      <c r="BE7" s="24">
        <v>44.25</v>
      </c>
      <c r="BF7" s="24">
        <v>1895.63</v>
      </c>
      <c r="BG7" s="24">
        <v>1704.26</v>
      </c>
      <c r="BH7" s="24">
        <v>1693.88</v>
      </c>
      <c r="BI7" s="24">
        <v>1593.43</v>
      </c>
      <c r="BJ7" s="24">
        <v>1833.85</v>
      </c>
      <c r="BK7" s="24">
        <v>1194.1500000000001</v>
      </c>
      <c r="BL7" s="24">
        <v>1206.79</v>
      </c>
      <c r="BM7" s="24">
        <v>1258.43</v>
      </c>
      <c r="BN7" s="24">
        <v>1163.75</v>
      </c>
      <c r="BO7" s="24">
        <v>1195.47</v>
      </c>
      <c r="BP7" s="24">
        <v>1182.1099999999999</v>
      </c>
      <c r="BQ7" s="24">
        <v>75.25</v>
      </c>
      <c r="BR7" s="24">
        <v>84.16</v>
      </c>
      <c r="BS7" s="24">
        <v>83.57</v>
      </c>
      <c r="BT7" s="24">
        <v>83.54</v>
      </c>
      <c r="BU7" s="24">
        <v>83.92</v>
      </c>
      <c r="BV7" s="24">
        <v>72.260000000000005</v>
      </c>
      <c r="BW7" s="24">
        <v>71.84</v>
      </c>
      <c r="BX7" s="24">
        <v>73.36</v>
      </c>
      <c r="BY7" s="24">
        <v>72.599999999999994</v>
      </c>
      <c r="BZ7" s="24">
        <v>69.430000000000007</v>
      </c>
      <c r="CA7" s="24">
        <v>73.78</v>
      </c>
      <c r="CB7" s="24">
        <v>168.35</v>
      </c>
      <c r="CC7" s="24">
        <v>150</v>
      </c>
      <c r="CD7" s="24">
        <v>150</v>
      </c>
      <c r="CE7" s="24">
        <v>150</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76.34</v>
      </c>
      <c r="CY7" s="24">
        <v>77.73</v>
      </c>
      <c r="CZ7" s="24">
        <v>77.989999999999995</v>
      </c>
      <c r="DA7" s="24">
        <v>79.62</v>
      </c>
      <c r="DB7" s="24">
        <v>77.87</v>
      </c>
      <c r="DC7" s="24">
        <v>83.32</v>
      </c>
      <c r="DD7" s="24">
        <v>83.75</v>
      </c>
      <c r="DE7" s="24">
        <v>84.19</v>
      </c>
      <c r="DF7" s="24">
        <v>84.34</v>
      </c>
      <c r="DG7" s="24">
        <v>84.34</v>
      </c>
      <c r="DH7" s="24">
        <v>85.67</v>
      </c>
      <c r="DI7" s="24">
        <v>4.28</v>
      </c>
      <c r="DJ7" s="24">
        <v>5.88</v>
      </c>
      <c r="DK7" s="24">
        <v>7.58</v>
      </c>
      <c r="DL7" s="24">
        <v>8.98</v>
      </c>
      <c r="DM7" s="24">
        <v>10.66</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2024-01-29T01:55:48Z</cp:lastPrinted>
  <dcterms:created xsi:type="dcterms:W3CDTF">2023-12-12T00:54:31Z</dcterms:created>
  <dcterms:modified xsi:type="dcterms:W3CDTF">2024-01-29T01:55:57Z</dcterms:modified>
  <cp:category/>
</cp:coreProperties>
</file>