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E:\新規Hp用\経営\"/>
    </mc:Choice>
  </mc:AlternateContent>
  <xr:revisionPtr revIDLastSave="0" documentId="8_{1CD6FEE3-257B-4B37-9B6B-30B7D7395637}" xr6:coauthVersionLast="36" xr6:coauthVersionMax="36" xr10:uidLastSave="{00000000-0000-0000-0000-000000000000}"/>
  <workbookProtection workbookAlgorithmName="SHA-512" workbookHashValue="DoJVdXSfUwNOBCEvW93Xdae7gGY1nVV+e8W/s+0v+4Do+edDh+fr5zu3SeBGYr06CEUo1oKdp6iVGbb2jxILpQ==" workbookSaltValue="sSjr6ykQPierZIGsEq9BgQ==" workbookSpinCount="100000" lockStructure="1"/>
  <bookViews>
    <workbookView xWindow="0" yWindow="0" windowWidth="20490" windowHeight="745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L6" i="5"/>
  <c r="W8" i="4" s="1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I85" i="4"/>
  <c r="H85" i="4"/>
  <c r="G85" i="4"/>
  <c r="BB10" i="4"/>
  <c r="AT10" i="4"/>
  <c r="W10" i="4"/>
  <c r="P10" i="4"/>
  <c r="BB8" i="4"/>
  <c r="AT8" i="4"/>
  <c r="AD8" i="4"/>
  <c r="B8" i="4"/>
  <c r="B6" i="4"/>
</calcChain>
</file>

<file path=xl/sharedStrings.xml><?xml version="1.0" encoding="utf-8"?>
<sst xmlns="http://schemas.openxmlformats.org/spreadsheetml/2006/main" count="234" uniqueCount="116">
  <si>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</si>
  <si>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</si>
  <si>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</si>
  <si>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</si>
  <si>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</si>
  <si>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</si>
  <si>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</si>
  <si>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</si>
  <si>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</si>
  <si>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</si>
  <si>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</si>
  <si>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</si>
  <si>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</si>
  <si>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</si>
  <si>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</si>
  <si>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</si>
  <si>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</si>
  <si>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</si>
  <si>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</si>
  <si>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</si>
  <si>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</si>
  <si>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</si>
  <si>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</si>
  <si>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</si>
  <si>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</si>
  <si>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</si>
  <si>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</si>
  <si>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</si>
  <si>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</si>
  <si>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</si>
  <si>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</si>
  <si>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</si>
  <si>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</si>
  <si>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</si>
  <si>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</si>
  <si>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</si>
  <si>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</si>
  <si>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</si>
  <si>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</si>
  <si>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</si>
  <si>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</si>
  <si>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</si>
  <si>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</si>
  <si>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</si>
  <si>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</si>
  <si>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</si>
  <si>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</si>
  <si>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</si>
  <si>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</si>
  <si>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</si>
  <si>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</si>
  <si>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</si>
  <si>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</si>
  <si>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</si>
  <si>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</si>
  <si>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</si>
  <si>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</si>
  <si>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</si>
  <si>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</si>
  <si>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</si>
  <si>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</si>
  <si>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</si>
  <si>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</si>
  <si>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</si>
  <si>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</si>
  <si>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</si>
  <si>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</si>
  <si>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</si>
  <si>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</si>
  <si>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</si>
  <si>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</si>
  <si>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</si>
  <si>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</si>
  <si>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</si>
  <si>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</si>
  <si>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</si>
  <si>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</si>
  <si>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</si>
  <si>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</si>
  <si>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</si>
  <si>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</si>
  <si>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</si>
  <si>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</si>
  <si>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</si>
  <si>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</si>
  <si>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</si>
  <si>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</si>
  <si>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</si>
  <si>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</si>
  <si>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</si>
  <si>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</si>
  <si>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</si>
  <si>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</si>
  <si>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</si>
  <si>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</si>
  <si>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</si>
  <si>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取手地方広域下水道組合</t>
  </si>
  <si>
    <t>法適用</t>
  </si>
  <si>
    <t>下水道事業</t>
  </si>
  <si>
    <t>公共下水道</t>
  </si>
  <si>
    <t>Bc1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</si>
  <si>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</si>
  <si>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</si>
  <si>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</si>
  <si>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</si>
  <si>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</si>
  <si>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</si>
  <si>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</si>
  <si>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</si>
  <si>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</si>
  <si>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</si>
  <si>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</si>
  <si>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</si>
  <si>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①経常収支比率は、100％を超えており、類似団体と比較しても同水準である。しかし、基準外繰入金が多額であるため、使用料単価の検討及び維持管理費の削減が必要である。
③流動比率は、類似団体と同水準である。しかし、100％を下回っているため、さらなる財政状況の改善が必要である。
④企業債残高対事業規模比率は、前年度と比較すると減少しており、類似団体と比較すると大幅に下回っている。これは、今までの投資が効率よく行われていたためと考えられる。今後も事業規模に見合った適切な投資規模の維持が求められる。
⑤経費回収率は、100％を下回っている。そのため、使用料単価の検討及び維持管理費の削減が必要である。
⑥汚水処理原価は、類似団体と比較すると平均を上回っている。そのため、維持管理費の削減が必要である。
⑦施設利用率は、他団体と同水準である。下水道整備を進めている段階であるため、今後、増加が見込まれる。
⑧水洗化率は、類似団体と同水準である。しかし、100％を下回っているため、今後もより一層の普及促進活動を進め、更なる水洗化率の向上が求められる。</t>
    <phoneticPr fontId="4"/>
  </si>
  <si>
    <t>①有形固定資産減価償却率は、類似団体より大幅に下回っている。これは、地方公営企業法適用５年目のためである。経年により減価償却累計額は増加していくため、今後は比率が上昇していくと見込まれる。
②③管渠老朽化率及び管渠改善率は、低い水準である。しかし、下水道施設の老朽化に伴い、今後、増加が見込まれる。</t>
    <phoneticPr fontId="4"/>
  </si>
  <si>
    <t>経費回収率が100％を下回っているため、使用料単価の検討及び維持管理費の削減が必要である。また、下水道施設の老朽化に伴い、施設の更新費用の増加が見込まれるが、効率的に経営を行い、下水道未普及地域の解消に努める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</si>
</sst>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0.23</c:v>
                </c:pt>
                <c:pt idx="1">
                  <c:v>0</c:v>
                </c:pt>
                <c:pt idx="2" formatCode="#,##0.00;&quot;△&quot;#,##0.00;&quot;-&quot;">
                  <c:v>0.03</c:v>
                </c:pt>
                <c:pt idx="3" formatCode="#,##0.00;&quot;△&quot;#,##0.00;&quot;-&quot;">
                  <c:v>0.03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83-485A-8B21-138506F28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0.13</c:v>
                </c:pt>
                <c:pt idx="2">
                  <c:v>0.12</c:v>
                </c:pt>
                <c:pt idx="3">
                  <c:v>0.08</c:v>
                </c:pt>
                <c:pt idx="4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83-485A-8B21-138506F28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55.25</c:v>
                </c:pt>
                <c:pt idx="1">
                  <c:v>53.67</c:v>
                </c:pt>
                <c:pt idx="2">
                  <c:v>55.55</c:v>
                </c:pt>
                <c:pt idx="3">
                  <c:v>57.82</c:v>
                </c:pt>
                <c:pt idx="4">
                  <c:v>57.82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9-4416-BEBA-CDD5F2AD1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58.83</c:v>
                </c:pt>
                <c:pt idx="1">
                  <c:v>56.51</c:v>
                </c:pt>
                <c:pt idx="2">
                  <c:v>57.04</c:v>
                </c:pt>
                <c:pt idx="3">
                  <c:v>60.78</c:v>
                </c:pt>
                <c:pt idx="4">
                  <c:v>59.96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89-4416-BEBA-CDD5F2AD1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93.41</c:v>
                </c:pt>
                <c:pt idx="1">
                  <c:v>95.02</c:v>
                </c:pt>
                <c:pt idx="2">
                  <c:v>95.19</c:v>
                </c:pt>
                <c:pt idx="3">
                  <c:v>94.98</c:v>
                </c:pt>
                <c:pt idx="4">
                  <c:v>95.54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B-49E8-A775-0602082A6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92.9</c:v>
                </c:pt>
                <c:pt idx="1">
                  <c:v>93.91</c:v>
                </c:pt>
                <c:pt idx="2">
                  <c:v>93.73</c:v>
                </c:pt>
                <c:pt idx="3">
                  <c:v>94.17</c:v>
                </c:pt>
                <c:pt idx="4">
                  <c:v>94.27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2B-49E8-A775-0602082A6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104.36</c:v>
                </c:pt>
                <c:pt idx="1">
                  <c:v>105.6</c:v>
                </c:pt>
                <c:pt idx="2">
                  <c:v>104.18</c:v>
                </c:pt>
                <c:pt idx="3">
                  <c:v>103.27</c:v>
                </c:pt>
                <c:pt idx="4">
                  <c:v>103.54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5-4EA7-A994-26662CFD3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106.41</c:v>
                </c:pt>
                <c:pt idx="1">
                  <c:v>107.95</c:v>
                </c:pt>
                <c:pt idx="2">
                  <c:v>106.32</c:v>
                </c:pt>
                <c:pt idx="3">
                  <c:v>106.67</c:v>
                </c:pt>
                <c:pt idx="4">
                  <c:v>106.9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75-4EA7-A994-26662CFD3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3.78</c:v>
                </c:pt>
                <c:pt idx="1">
                  <c:v>7.42</c:v>
                </c:pt>
                <c:pt idx="2">
                  <c:v>10.85</c:v>
                </c:pt>
                <c:pt idx="3">
                  <c:v>14.06</c:v>
                </c:pt>
                <c:pt idx="4">
                  <c:v>17.21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1-49F1-9A6B-36B2A9BEE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23.42</c:v>
                </c:pt>
                <c:pt idx="1">
                  <c:v>22.74</c:v>
                </c:pt>
                <c:pt idx="2">
                  <c:v>21.22</c:v>
                </c:pt>
                <c:pt idx="3">
                  <c:v>23.25</c:v>
                </c:pt>
                <c:pt idx="4">
                  <c:v>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91-49F1-9A6B-36B2A9BEE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8C-4FA2-A844-E5FBD838E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0.18</c:v>
                </c:pt>
                <c:pt idx="2">
                  <c:v>0.83</c:v>
                </c:pt>
                <c:pt idx="3">
                  <c:v>1.06</c:v>
                </c:pt>
                <c:pt idx="4">
                  <c:v>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8C-4FA2-A844-E5FBD838E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7-4F77-80A6-7DC14C9A9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25.32</c:v>
                </c:pt>
                <c:pt idx="1">
                  <c:v>1.03</c:v>
                </c:pt>
                <c:pt idx="2">
                  <c:v>1.35</c:v>
                </c:pt>
                <c:pt idx="3">
                  <c:v>3.68</c:v>
                </c:pt>
                <c:pt idx="4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B7-4F77-80A6-7DC14C9A9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49.07</c:v>
                </c:pt>
                <c:pt idx="1">
                  <c:v>40.85</c:v>
                </c:pt>
                <c:pt idx="2">
                  <c:v>57.21</c:v>
                </c:pt>
                <c:pt idx="3">
                  <c:v>67.290000000000006</c:v>
                </c:pt>
                <c:pt idx="4">
                  <c:v>71.22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E-4F81-B61F-27AD26721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78.56</c:v>
                </c:pt>
                <c:pt idx="1">
                  <c:v>80.5</c:v>
                </c:pt>
                <c:pt idx="2">
                  <c:v>71.540000000000006</c:v>
                </c:pt>
                <c:pt idx="3">
                  <c:v>67.86</c:v>
                </c:pt>
                <c:pt idx="4">
                  <c:v>72.92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E-4F81-B61F-27AD26721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273.17</c:v>
                </c:pt>
                <c:pt idx="1">
                  <c:v>344.47</c:v>
                </c:pt>
                <c:pt idx="2">
                  <c:v>411.99</c:v>
                </c:pt>
                <c:pt idx="3">
                  <c:v>374.35</c:v>
                </c:pt>
                <c:pt idx="4">
                  <c:v>357.7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E-460B-BA9B-DE82C52E2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610.16999999999996</c:v>
                </c:pt>
                <c:pt idx="1">
                  <c:v>605.9</c:v>
                </c:pt>
                <c:pt idx="2">
                  <c:v>653.69000000000005</c:v>
                </c:pt>
                <c:pt idx="3">
                  <c:v>709.4</c:v>
                </c:pt>
                <c:pt idx="4">
                  <c:v>734.47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BE-460B-BA9B-DE82C52E2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84.6</c:v>
                </c:pt>
                <c:pt idx="1">
                  <c:v>83.24</c:v>
                </c:pt>
                <c:pt idx="2">
                  <c:v>85.69</c:v>
                </c:pt>
                <c:pt idx="3">
                  <c:v>85.56</c:v>
                </c:pt>
                <c:pt idx="4">
                  <c:v>82.54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B-4B88-A4A6-C84173093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88.37</c:v>
                </c:pt>
                <c:pt idx="1">
                  <c:v>89.41</c:v>
                </c:pt>
                <c:pt idx="2">
                  <c:v>88.05</c:v>
                </c:pt>
                <c:pt idx="3">
                  <c:v>91.14</c:v>
                </c:pt>
                <c:pt idx="4">
                  <c:v>90.69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CB-4B88-A4A6-C84173093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154.74</c:v>
                </c:pt>
                <c:pt idx="1">
                  <c:v>158.08000000000001</c:v>
                </c:pt>
                <c:pt idx="2">
                  <c:v>153.85</c:v>
                </c:pt>
                <c:pt idx="3">
                  <c:v>152.74</c:v>
                </c:pt>
                <c:pt idx="4">
                  <c:v>154.33000000000001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0-4065-972D-3C876D82A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143.05000000000001</c:v>
                </c:pt>
                <c:pt idx="1">
                  <c:v>142.05000000000001</c:v>
                </c:pt>
                <c:pt idx="2">
                  <c:v>141.15</c:v>
                </c:pt>
                <c:pt idx="3">
                  <c:v>136.86000000000001</c:v>
                </c:pt>
                <c:pt idx="4">
                  <c:v>138.52000000000001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C0-4065-972D-3C876D82A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茨城県　取手地方広域下水道組合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Bc1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 t="str">
        <f>データ!S6</f>
        <v>-</v>
      </c>
      <c r="AM8" s="46"/>
      <c r="AN8" s="46"/>
      <c r="AO8" s="46"/>
      <c r="AP8" s="46"/>
      <c r="AQ8" s="46"/>
      <c r="AR8" s="46"/>
      <c r="AS8" s="46"/>
      <c r="AT8" s="45" t="str">
        <f>データ!T6</f>
        <v>-</v>
      </c>
      <c r="AU8" s="45"/>
      <c r="AV8" s="45"/>
      <c r="AW8" s="45"/>
      <c r="AX8" s="45"/>
      <c r="AY8" s="45"/>
      <c r="AZ8" s="45"/>
      <c r="BA8" s="45"/>
      <c r="BB8" s="45" t="str">
        <f>データ!U6</f>
        <v>-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66.510000000000005</v>
      </c>
      <c r="J10" s="45"/>
      <c r="K10" s="45"/>
      <c r="L10" s="45"/>
      <c r="M10" s="45"/>
      <c r="N10" s="45"/>
      <c r="O10" s="45"/>
      <c r="P10" s="45">
        <f>データ!P6</f>
        <v>54.97</v>
      </c>
      <c r="Q10" s="45"/>
      <c r="R10" s="45"/>
      <c r="S10" s="45"/>
      <c r="T10" s="45"/>
      <c r="U10" s="45"/>
      <c r="V10" s="45"/>
      <c r="W10" s="45">
        <f>データ!Q6</f>
        <v>80.8</v>
      </c>
      <c r="X10" s="45"/>
      <c r="Y10" s="45"/>
      <c r="Z10" s="45"/>
      <c r="AA10" s="45"/>
      <c r="AB10" s="45"/>
      <c r="AC10" s="45"/>
      <c r="AD10" s="46">
        <f>データ!R6</f>
        <v>2530</v>
      </c>
      <c r="AE10" s="46"/>
      <c r="AF10" s="46"/>
      <c r="AG10" s="46"/>
      <c r="AH10" s="46"/>
      <c r="AI10" s="46"/>
      <c r="AJ10" s="46"/>
      <c r="AK10" s="2"/>
      <c r="AL10" s="46">
        <f>データ!V6</f>
        <v>87219</v>
      </c>
      <c r="AM10" s="46"/>
      <c r="AN10" s="46"/>
      <c r="AO10" s="46"/>
      <c r="AP10" s="46"/>
      <c r="AQ10" s="46"/>
      <c r="AR10" s="46"/>
      <c r="AS10" s="46"/>
      <c r="AT10" s="45">
        <f>データ!W6</f>
        <v>14.96</v>
      </c>
      <c r="AU10" s="45"/>
      <c r="AV10" s="45"/>
      <c r="AW10" s="45"/>
      <c r="AX10" s="45"/>
      <c r="AY10" s="45"/>
      <c r="AZ10" s="45"/>
      <c r="BA10" s="45"/>
      <c r="BB10" s="45">
        <f>データ!X6</f>
        <v>5830.15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113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GKA7YmKW3OHSdy/UwS3NPpszQLfqVDZO7Y3jBOM6UVlFGo8k+bIUkGb0bPJXlRGtbmVPx0aSXyfB0lM/PtDglQ==" saltValue="VmErpKxlM5Rr6iBQzeMbk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89192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茨城県　取手地方広域下水道組合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Bc1</v>
      </c>
      <c r="M6" s="19" t="str">
        <f t="shared" si="3"/>
        <v>非設置</v>
      </c>
      <c r="N6" s="20" t="str">
        <f t="shared" si="3"/>
        <v>-</v>
      </c>
      <c r="O6" s="20">
        <f t="shared" si="3"/>
        <v>66.510000000000005</v>
      </c>
      <c r="P6" s="20">
        <f t="shared" si="3"/>
        <v>54.97</v>
      </c>
      <c r="Q6" s="20">
        <f t="shared" si="3"/>
        <v>80.8</v>
      </c>
      <c r="R6" s="20">
        <f t="shared" si="3"/>
        <v>2530</v>
      </c>
      <c r="S6" s="20" t="str">
        <f t="shared" si="3"/>
        <v>-</v>
      </c>
      <c r="T6" s="20" t="str">
        <f t="shared" si="3"/>
        <v>-</v>
      </c>
      <c r="U6" s="20" t="str">
        <f t="shared" si="3"/>
        <v>-</v>
      </c>
      <c r="V6" s="20">
        <f t="shared" si="3"/>
        <v>87219</v>
      </c>
      <c r="W6" s="20">
        <f t="shared" si="3"/>
        <v>14.96</v>
      </c>
      <c r="X6" s="20">
        <f t="shared" si="3"/>
        <v>5830.15</v>
      </c>
      <c r="Y6" s="21">
        <f>IF(Y7="",NA(),Y7)</f>
        <v>104.36</v>
      </c>
      <c r="Z6" s="21">
        <f t="shared" ref="Z6:AH6" si="4">IF(Z7="",NA(),Z7)</f>
        <v>105.6</v>
      </c>
      <c r="AA6" s="21">
        <f t="shared" si="4"/>
        <v>104.18</v>
      </c>
      <c r="AB6" s="21">
        <f t="shared" si="4"/>
        <v>103.27</v>
      </c>
      <c r="AC6" s="21">
        <f t="shared" si="4"/>
        <v>103.54</v>
      </c>
      <c r="AD6" s="21">
        <f t="shared" si="4"/>
        <v>106.41</v>
      </c>
      <c r="AE6" s="21">
        <f t="shared" si="4"/>
        <v>107.95</v>
      </c>
      <c r="AF6" s="21">
        <f t="shared" si="4"/>
        <v>106.32</v>
      </c>
      <c r="AG6" s="21">
        <f t="shared" si="4"/>
        <v>106.67</v>
      </c>
      <c r="AH6" s="21">
        <f t="shared" si="4"/>
        <v>106.9</v>
      </c>
      <c r="AI6" s="20" t="str">
        <f>IF(AI7="","",IF(AI7="-","【-】","【"&amp;SUBSTITUTE(TEXT(AI7,"#,##0.00"),"-","△")&amp;"】"))</f>
        <v>【107.02】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25.32</v>
      </c>
      <c r="AP6" s="21">
        <f t="shared" si="5"/>
        <v>1.03</v>
      </c>
      <c r="AQ6" s="21">
        <f t="shared" si="5"/>
        <v>1.35</v>
      </c>
      <c r="AR6" s="21">
        <f t="shared" si="5"/>
        <v>3.68</v>
      </c>
      <c r="AS6" s="21">
        <f t="shared" si="5"/>
        <v>5.3</v>
      </c>
      <c r="AT6" s="20" t="str">
        <f>IF(AT7="","",IF(AT7="-","【-】","【"&amp;SUBSTITUTE(TEXT(AT7,"#,##0.00"),"-","△")&amp;"】"))</f>
        <v>【3.09】</v>
      </c>
      <c r="AU6" s="21">
        <f>IF(AU7="",NA(),AU7)</f>
        <v>49.07</v>
      </c>
      <c r="AV6" s="21">
        <f t="shared" ref="AV6:BD6" si="6">IF(AV7="",NA(),AV7)</f>
        <v>40.85</v>
      </c>
      <c r="AW6" s="21">
        <f t="shared" si="6"/>
        <v>57.21</v>
      </c>
      <c r="AX6" s="21">
        <f t="shared" si="6"/>
        <v>67.290000000000006</v>
      </c>
      <c r="AY6" s="21">
        <f t="shared" si="6"/>
        <v>71.22</v>
      </c>
      <c r="AZ6" s="21">
        <f t="shared" si="6"/>
        <v>78.56</v>
      </c>
      <c r="BA6" s="21">
        <f t="shared" si="6"/>
        <v>80.5</v>
      </c>
      <c r="BB6" s="21">
        <f t="shared" si="6"/>
        <v>71.540000000000006</v>
      </c>
      <c r="BC6" s="21">
        <f t="shared" si="6"/>
        <v>67.86</v>
      </c>
      <c r="BD6" s="21">
        <f t="shared" si="6"/>
        <v>72.92</v>
      </c>
      <c r="BE6" s="20" t="str">
        <f>IF(BE7="","",IF(BE7="-","【-】","【"&amp;SUBSTITUTE(TEXT(BE7,"#,##0.00"),"-","△")&amp;"】"))</f>
        <v>【71.39】</v>
      </c>
      <c r="BF6" s="21">
        <f>IF(BF7="",NA(),BF7)</f>
        <v>273.17</v>
      </c>
      <c r="BG6" s="21">
        <f t="shared" ref="BG6:BO6" si="7">IF(BG7="",NA(),BG7)</f>
        <v>344.47</v>
      </c>
      <c r="BH6" s="21">
        <f t="shared" si="7"/>
        <v>411.99</v>
      </c>
      <c r="BI6" s="21">
        <f t="shared" si="7"/>
        <v>374.35</v>
      </c>
      <c r="BJ6" s="21">
        <f t="shared" si="7"/>
        <v>357.7</v>
      </c>
      <c r="BK6" s="21">
        <f t="shared" si="7"/>
        <v>610.16999999999996</v>
      </c>
      <c r="BL6" s="21">
        <f t="shared" si="7"/>
        <v>605.9</v>
      </c>
      <c r="BM6" s="21">
        <f t="shared" si="7"/>
        <v>653.69000000000005</v>
      </c>
      <c r="BN6" s="21">
        <f t="shared" si="7"/>
        <v>709.4</v>
      </c>
      <c r="BO6" s="21">
        <f t="shared" si="7"/>
        <v>734.47</v>
      </c>
      <c r="BP6" s="20" t="str">
        <f>IF(BP7="","",IF(BP7="-","【-】","【"&amp;SUBSTITUTE(TEXT(BP7,"#,##0.00"),"-","△")&amp;"】"))</f>
        <v>【669.11】</v>
      </c>
      <c r="BQ6" s="21">
        <f>IF(BQ7="",NA(),BQ7)</f>
        <v>84.6</v>
      </c>
      <c r="BR6" s="21">
        <f t="shared" ref="BR6:BZ6" si="8">IF(BR7="",NA(),BR7)</f>
        <v>83.24</v>
      </c>
      <c r="BS6" s="21">
        <f t="shared" si="8"/>
        <v>85.69</v>
      </c>
      <c r="BT6" s="21">
        <f t="shared" si="8"/>
        <v>85.56</v>
      </c>
      <c r="BU6" s="21">
        <f t="shared" si="8"/>
        <v>82.54</v>
      </c>
      <c r="BV6" s="21">
        <f t="shared" si="8"/>
        <v>88.37</v>
      </c>
      <c r="BW6" s="21">
        <f t="shared" si="8"/>
        <v>89.41</v>
      </c>
      <c r="BX6" s="21">
        <f t="shared" si="8"/>
        <v>88.05</v>
      </c>
      <c r="BY6" s="21">
        <f t="shared" si="8"/>
        <v>91.14</v>
      </c>
      <c r="BZ6" s="21">
        <f t="shared" si="8"/>
        <v>90.69</v>
      </c>
      <c r="CA6" s="20" t="str">
        <f>IF(CA7="","",IF(CA7="-","【-】","【"&amp;SUBSTITUTE(TEXT(CA7,"#,##0.00"),"-","△")&amp;"】"))</f>
        <v>【99.73】</v>
      </c>
      <c r="CB6" s="21">
        <f>IF(CB7="",NA(),CB7)</f>
        <v>154.74</v>
      </c>
      <c r="CC6" s="21">
        <f t="shared" ref="CC6:CK6" si="9">IF(CC7="",NA(),CC7)</f>
        <v>158.08000000000001</v>
      </c>
      <c r="CD6" s="21">
        <f t="shared" si="9"/>
        <v>153.85</v>
      </c>
      <c r="CE6" s="21">
        <f t="shared" si="9"/>
        <v>152.74</v>
      </c>
      <c r="CF6" s="21">
        <f t="shared" si="9"/>
        <v>154.33000000000001</v>
      </c>
      <c r="CG6" s="21">
        <f t="shared" si="9"/>
        <v>143.05000000000001</v>
      </c>
      <c r="CH6" s="21">
        <f t="shared" si="9"/>
        <v>142.05000000000001</v>
      </c>
      <c r="CI6" s="21">
        <f t="shared" si="9"/>
        <v>141.15</v>
      </c>
      <c r="CJ6" s="21">
        <f t="shared" si="9"/>
        <v>136.86000000000001</v>
      </c>
      <c r="CK6" s="21">
        <f t="shared" si="9"/>
        <v>138.52000000000001</v>
      </c>
      <c r="CL6" s="20" t="str">
        <f>IF(CL7="","",IF(CL7="-","【-】","【"&amp;SUBSTITUTE(TEXT(CL7,"#,##0.00"),"-","△")&amp;"】"))</f>
        <v>【134.98】</v>
      </c>
      <c r="CM6" s="21">
        <f>IF(CM7="",NA(),CM7)</f>
        <v>55.25</v>
      </c>
      <c r="CN6" s="21">
        <f t="shared" ref="CN6:CV6" si="10">IF(CN7="",NA(),CN7)</f>
        <v>53.67</v>
      </c>
      <c r="CO6" s="21">
        <f t="shared" si="10"/>
        <v>55.55</v>
      </c>
      <c r="CP6" s="21">
        <f t="shared" si="10"/>
        <v>57.82</v>
      </c>
      <c r="CQ6" s="21">
        <f t="shared" si="10"/>
        <v>57.82</v>
      </c>
      <c r="CR6" s="21">
        <f t="shared" si="10"/>
        <v>58.83</v>
      </c>
      <c r="CS6" s="21">
        <f t="shared" si="10"/>
        <v>56.51</v>
      </c>
      <c r="CT6" s="21">
        <f t="shared" si="10"/>
        <v>57.04</v>
      </c>
      <c r="CU6" s="21">
        <f t="shared" si="10"/>
        <v>60.78</v>
      </c>
      <c r="CV6" s="21">
        <f t="shared" si="10"/>
        <v>59.96</v>
      </c>
      <c r="CW6" s="20" t="str">
        <f>IF(CW7="","",IF(CW7="-","【-】","【"&amp;SUBSTITUTE(TEXT(CW7,"#,##0.00"),"-","△")&amp;"】"))</f>
        <v>【59.99】</v>
      </c>
      <c r="CX6" s="21">
        <f>IF(CX7="",NA(),CX7)</f>
        <v>93.41</v>
      </c>
      <c r="CY6" s="21">
        <f t="shared" ref="CY6:DG6" si="11">IF(CY7="",NA(),CY7)</f>
        <v>95.02</v>
      </c>
      <c r="CZ6" s="21">
        <f t="shared" si="11"/>
        <v>95.19</v>
      </c>
      <c r="DA6" s="21">
        <f t="shared" si="11"/>
        <v>94.98</v>
      </c>
      <c r="DB6" s="21">
        <f t="shared" si="11"/>
        <v>95.54</v>
      </c>
      <c r="DC6" s="21">
        <f t="shared" si="11"/>
        <v>92.9</v>
      </c>
      <c r="DD6" s="21">
        <f t="shared" si="11"/>
        <v>93.91</v>
      </c>
      <c r="DE6" s="21">
        <f t="shared" si="11"/>
        <v>93.73</v>
      </c>
      <c r="DF6" s="21">
        <f t="shared" si="11"/>
        <v>94.17</v>
      </c>
      <c r="DG6" s="21">
        <f t="shared" si="11"/>
        <v>94.27</v>
      </c>
      <c r="DH6" s="20" t="str">
        <f>IF(DH7="","",IF(DH7="-","【-】","【"&amp;SUBSTITUTE(TEXT(DH7,"#,##0.00"),"-","△")&amp;"】"))</f>
        <v>【95.72】</v>
      </c>
      <c r="DI6" s="21">
        <f>IF(DI7="",NA(),DI7)</f>
        <v>3.78</v>
      </c>
      <c r="DJ6" s="21">
        <f t="shared" ref="DJ6:DR6" si="12">IF(DJ7="",NA(),DJ7)</f>
        <v>7.42</v>
      </c>
      <c r="DK6" s="21">
        <f t="shared" si="12"/>
        <v>10.85</v>
      </c>
      <c r="DL6" s="21">
        <f t="shared" si="12"/>
        <v>14.06</v>
      </c>
      <c r="DM6" s="21">
        <f t="shared" si="12"/>
        <v>17.21</v>
      </c>
      <c r="DN6" s="21">
        <f t="shared" si="12"/>
        <v>23.42</v>
      </c>
      <c r="DO6" s="21">
        <f t="shared" si="12"/>
        <v>22.74</v>
      </c>
      <c r="DP6" s="21">
        <f t="shared" si="12"/>
        <v>21.22</v>
      </c>
      <c r="DQ6" s="21">
        <f t="shared" si="12"/>
        <v>23.25</v>
      </c>
      <c r="DR6" s="21">
        <f t="shared" si="12"/>
        <v>25.2</v>
      </c>
      <c r="DS6" s="20" t="str">
        <f>IF(DS7="","",IF(DS7="-","【-】","【"&amp;SUBSTITUTE(TEXT(DS7,"#,##0.00"),"-","△")&amp;"】"))</f>
        <v>【38.17】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0.15</v>
      </c>
      <c r="DZ6" s="21">
        <f t="shared" si="13"/>
        <v>0.18</v>
      </c>
      <c r="EA6" s="21">
        <f t="shared" si="13"/>
        <v>0.83</v>
      </c>
      <c r="EB6" s="21">
        <f t="shared" si="13"/>
        <v>1.06</v>
      </c>
      <c r="EC6" s="21">
        <f t="shared" si="13"/>
        <v>2.02</v>
      </c>
      <c r="ED6" s="20" t="str">
        <f>IF(ED7="","",IF(ED7="-","【-】","【"&amp;SUBSTITUTE(TEXT(ED7,"#,##0.00"),"-","△")&amp;"】"))</f>
        <v>【6.54】</v>
      </c>
      <c r="EE6" s="21">
        <f>IF(EE7="",NA(),EE7)</f>
        <v>0.23</v>
      </c>
      <c r="EF6" s="20">
        <f t="shared" ref="EF6:EN6" si="14">IF(EF7="",NA(),EF7)</f>
        <v>0</v>
      </c>
      <c r="EG6" s="21">
        <f t="shared" si="14"/>
        <v>0.03</v>
      </c>
      <c r="EH6" s="21">
        <f t="shared" si="14"/>
        <v>0.03</v>
      </c>
      <c r="EI6" s="20">
        <f t="shared" si="14"/>
        <v>0</v>
      </c>
      <c r="EJ6" s="21">
        <f t="shared" si="14"/>
        <v>0.14000000000000001</v>
      </c>
      <c r="EK6" s="21">
        <f t="shared" si="14"/>
        <v>0.13</v>
      </c>
      <c r="EL6" s="21">
        <f t="shared" si="14"/>
        <v>0.12</v>
      </c>
      <c r="EM6" s="21">
        <f t="shared" si="14"/>
        <v>0.08</v>
      </c>
      <c r="EN6" s="21">
        <f t="shared" si="14"/>
        <v>0.24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15">
      <c r="A7" s="14"/>
      <c r="B7" s="23">
        <v>2021</v>
      </c>
      <c r="C7" s="23">
        <v>89192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66.510000000000005</v>
      </c>
      <c r="P7" s="24">
        <v>54.97</v>
      </c>
      <c r="Q7" s="24">
        <v>80.8</v>
      </c>
      <c r="R7" s="24">
        <v>2530</v>
      </c>
      <c r="S7" s="24" t="s">
        <v>102</v>
      </c>
      <c r="T7" s="24" t="s">
        <v>102</v>
      </c>
      <c r="U7" s="24" t="s">
        <v>102</v>
      </c>
      <c r="V7" s="24">
        <v>87219</v>
      </c>
      <c r="W7" s="24">
        <v>14.96</v>
      </c>
      <c r="X7" s="24">
        <v>5830.15</v>
      </c>
      <c r="Y7" s="24">
        <v>104.36</v>
      </c>
      <c r="Z7" s="24">
        <v>105.6</v>
      </c>
      <c r="AA7" s="24">
        <v>104.18</v>
      </c>
      <c r="AB7" s="24">
        <v>103.27</v>
      </c>
      <c r="AC7" s="24">
        <v>103.54</v>
      </c>
      <c r="AD7" s="24">
        <v>106.41</v>
      </c>
      <c r="AE7" s="24">
        <v>107.95</v>
      </c>
      <c r="AF7" s="24">
        <v>106.32</v>
      </c>
      <c r="AG7" s="24">
        <v>106.67</v>
      </c>
      <c r="AH7" s="24">
        <v>106.9</v>
      </c>
      <c r="AI7" s="24">
        <v>107.02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25.32</v>
      </c>
      <c r="AP7" s="24">
        <v>1.03</v>
      </c>
      <c r="AQ7" s="24">
        <v>1.35</v>
      </c>
      <c r="AR7" s="24">
        <v>3.68</v>
      </c>
      <c r="AS7" s="24">
        <v>5.3</v>
      </c>
      <c r="AT7" s="24">
        <v>3.09</v>
      </c>
      <c r="AU7" s="24">
        <v>49.07</v>
      </c>
      <c r="AV7" s="24">
        <v>40.85</v>
      </c>
      <c r="AW7" s="24">
        <v>57.21</v>
      </c>
      <c r="AX7" s="24">
        <v>67.290000000000006</v>
      </c>
      <c r="AY7" s="24">
        <v>71.22</v>
      </c>
      <c r="AZ7" s="24">
        <v>78.56</v>
      </c>
      <c r="BA7" s="24">
        <v>80.5</v>
      </c>
      <c r="BB7" s="24">
        <v>71.540000000000006</v>
      </c>
      <c r="BC7" s="24">
        <v>67.86</v>
      </c>
      <c r="BD7" s="24">
        <v>72.92</v>
      </c>
      <c r="BE7" s="24">
        <v>71.39</v>
      </c>
      <c r="BF7" s="24">
        <v>273.17</v>
      </c>
      <c r="BG7" s="24">
        <v>344.47</v>
      </c>
      <c r="BH7" s="24">
        <v>411.99</v>
      </c>
      <c r="BI7" s="24">
        <v>374.35</v>
      </c>
      <c r="BJ7" s="24">
        <v>357.7</v>
      </c>
      <c r="BK7" s="24">
        <v>610.16999999999996</v>
      </c>
      <c r="BL7" s="24">
        <v>605.9</v>
      </c>
      <c r="BM7" s="24">
        <v>653.69000000000005</v>
      </c>
      <c r="BN7" s="24">
        <v>709.4</v>
      </c>
      <c r="BO7" s="24">
        <v>734.47</v>
      </c>
      <c r="BP7" s="24">
        <v>669.11</v>
      </c>
      <c r="BQ7" s="24">
        <v>84.6</v>
      </c>
      <c r="BR7" s="24">
        <v>83.24</v>
      </c>
      <c r="BS7" s="24">
        <v>85.69</v>
      </c>
      <c r="BT7" s="24">
        <v>85.56</v>
      </c>
      <c r="BU7" s="24">
        <v>82.54</v>
      </c>
      <c r="BV7" s="24">
        <v>88.37</v>
      </c>
      <c r="BW7" s="24">
        <v>89.41</v>
      </c>
      <c r="BX7" s="24">
        <v>88.05</v>
      </c>
      <c r="BY7" s="24">
        <v>91.14</v>
      </c>
      <c r="BZ7" s="24">
        <v>90.69</v>
      </c>
      <c r="CA7" s="24">
        <v>99.73</v>
      </c>
      <c r="CB7" s="24">
        <v>154.74</v>
      </c>
      <c r="CC7" s="24">
        <v>158.08000000000001</v>
      </c>
      <c r="CD7" s="24">
        <v>153.85</v>
      </c>
      <c r="CE7" s="24">
        <v>152.74</v>
      </c>
      <c r="CF7" s="24">
        <v>154.33000000000001</v>
      </c>
      <c r="CG7" s="24">
        <v>143.05000000000001</v>
      </c>
      <c r="CH7" s="24">
        <v>142.05000000000001</v>
      </c>
      <c r="CI7" s="24">
        <v>141.15</v>
      </c>
      <c r="CJ7" s="24">
        <v>136.86000000000001</v>
      </c>
      <c r="CK7" s="24">
        <v>138.52000000000001</v>
      </c>
      <c r="CL7" s="24">
        <v>134.97999999999999</v>
      </c>
      <c r="CM7" s="24">
        <v>55.25</v>
      </c>
      <c r="CN7" s="24">
        <v>53.67</v>
      </c>
      <c r="CO7" s="24">
        <v>55.55</v>
      </c>
      <c r="CP7" s="24">
        <v>57.82</v>
      </c>
      <c r="CQ7" s="24">
        <v>57.82</v>
      </c>
      <c r="CR7" s="24">
        <v>58.83</v>
      </c>
      <c r="CS7" s="24">
        <v>56.51</v>
      </c>
      <c r="CT7" s="24">
        <v>57.04</v>
      </c>
      <c r="CU7" s="24">
        <v>60.78</v>
      </c>
      <c r="CV7" s="24">
        <v>59.96</v>
      </c>
      <c r="CW7" s="24">
        <v>59.99</v>
      </c>
      <c r="CX7" s="24">
        <v>93.41</v>
      </c>
      <c r="CY7" s="24">
        <v>95.02</v>
      </c>
      <c r="CZ7" s="24">
        <v>95.19</v>
      </c>
      <c r="DA7" s="24">
        <v>94.98</v>
      </c>
      <c r="DB7" s="24">
        <v>95.54</v>
      </c>
      <c r="DC7" s="24">
        <v>92.9</v>
      </c>
      <c r="DD7" s="24">
        <v>93.91</v>
      </c>
      <c r="DE7" s="24">
        <v>93.73</v>
      </c>
      <c r="DF7" s="24">
        <v>94.17</v>
      </c>
      <c r="DG7" s="24">
        <v>94.27</v>
      </c>
      <c r="DH7" s="24">
        <v>95.72</v>
      </c>
      <c r="DI7" s="24">
        <v>3.78</v>
      </c>
      <c r="DJ7" s="24">
        <v>7.42</v>
      </c>
      <c r="DK7" s="24">
        <v>10.85</v>
      </c>
      <c r="DL7" s="24">
        <v>14.06</v>
      </c>
      <c r="DM7" s="24">
        <v>17.21</v>
      </c>
      <c r="DN7" s="24">
        <v>23.42</v>
      </c>
      <c r="DO7" s="24">
        <v>22.74</v>
      </c>
      <c r="DP7" s="24">
        <v>21.22</v>
      </c>
      <c r="DQ7" s="24">
        <v>23.25</v>
      </c>
      <c r="DR7" s="24">
        <v>25.2</v>
      </c>
      <c r="DS7" s="24">
        <v>38.17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0.15</v>
      </c>
      <c r="DZ7" s="24">
        <v>0.18</v>
      </c>
      <c r="EA7" s="24">
        <v>0.83</v>
      </c>
      <c r="EB7" s="24">
        <v>1.06</v>
      </c>
      <c r="EC7" s="24">
        <v>2.02</v>
      </c>
      <c r="ED7" s="24">
        <v>6.54</v>
      </c>
      <c r="EE7" s="24">
        <v>0.23</v>
      </c>
      <c r="EF7" s="24">
        <v>0</v>
      </c>
      <c r="EG7" s="24">
        <v>0.03</v>
      </c>
      <c r="EH7" s="24">
        <v>0.03</v>
      </c>
      <c r="EI7" s="24">
        <v>0</v>
      </c>
      <c r="EJ7" s="24">
        <v>0.14000000000000001</v>
      </c>
      <c r="EK7" s="24">
        <v>0.13</v>
      </c>
      <c r="EL7" s="24">
        <v>0.12</v>
      </c>
      <c r="EM7" s="24">
        <v>0.08</v>
      </c>
      <c r="EN7" s="24">
        <v>0.24</v>
      </c>
      <c r="EO7" s="24">
        <v>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CLMY5223</cp:lastModifiedBy>
  <dcterms:created xsi:type="dcterms:W3CDTF">2023-01-12T23:27:43Z</dcterms:created>
  <dcterms:modified xsi:type="dcterms:W3CDTF">2023-02-24T06:45:50Z</dcterms:modified>
  <cp:category/>
</cp:coreProperties>
</file>